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2" windowWidth="21060" windowHeight="9348"/>
  </bookViews>
  <sheets>
    <sheet name="yia" sheetId="5" r:id="rId1"/>
  </sheets>
  <calcPr calcId="145621"/>
</workbook>
</file>

<file path=xl/calcChain.xml><?xml version="1.0" encoding="utf-8"?>
<calcChain xmlns="http://schemas.openxmlformats.org/spreadsheetml/2006/main">
  <c r="C41" i="5" l="1"/>
  <c r="E41" i="5"/>
  <c r="D41" i="5"/>
  <c r="E27" i="5"/>
  <c r="E28" i="5"/>
  <c r="E29" i="5"/>
  <c r="E30" i="5"/>
  <c r="E31" i="5"/>
  <c r="E26" i="5"/>
  <c r="E32" i="5"/>
  <c r="F24" i="5"/>
  <c r="F27" i="5"/>
  <c r="F28" i="5"/>
  <c r="F29" i="5"/>
  <c r="F30" i="5"/>
  <c r="F31" i="5"/>
  <c r="F26" i="5"/>
  <c r="F19" i="5"/>
  <c r="F20" i="5"/>
  <c r="F21" i="5"/>
  <c r="F22" i="5"/>
  <c r="F23" i="5"/>
  <c r="E20" i="5"/>
  <c r="E21" i="5"/>
  <c r="E22" i="5"/>
  <c r="E23" i="5"/>
  <c r="E19" i="5"/>
  <c r="F15" i="5"/>
  <c r="F16" i="5"/>
  <c r="F14" i="5"/>
  <c r="E15" i="5"/>
  <c r="E16" i="5"/>
  <c r="E14" i="5"/>
  <c r="E9" i="5"/>
  <c r="E10" i="5"/>
  <c r="E11" i="5"/>
  <c r="F10" i="5"/>
  <c r="F11" i="5"/>
  <c r="F9" i="5"/>
  <c r="F35" i="5" l="1"/>
  <c r="F36" i="5"/>
  <c r="F37" i="5"/>
  <c r="F38" i="5"/>
  <c r="F39" i="5"/>
  <c r="F34" i="5"/>
  <c r="E39" i="5"/>
  <c r="E35" i="5"/>
  <c r="E36" i="5"/>
  <c r="E37" i="5"/>
  <c r="E38" i="5"/>
  <c r="E34" i="5"/>
</calcChain>
</file>

<file path=xl/sharedStrings.xml><?xml version="1.0" encoding="utf-8"?>
<sst xmlns="http://schemas.openxmlformats.org/spreadsheetml/2006/main" count="65" uniqueCount="45">
  <si>
    <t xml:space="preserve">Iznos finanacijskih sredstava alociranih AMPEU od strane Europske komisije (inicijalna alokacija + amandmani) </t>
  </si>
  <si>
    <t>Vrijednost ugovorenih sredstava (potpisani ugovori - otkazani)</t>
  </si>
  <si>
    <t xml:space="preserve">Vrijednost realiziranih projekata </t>
  </si>
  <si>
    <t xml:space="preserve">% ugovorenih sredstava </t>
  </si>
  <si>
    <t>% realiziranog u odnosu na ugovoreno</t>
  </si>
  <si>
    <t>A</t>
  </si>
  <si>
    <t>B</t>
  </si>
  <si>
    <t>C</t>
  </si>
  <si>
    <t>D</t>
  </si>
  <si>
    <t>E</t>
  </si>
  <si>
    <t xml:space="preserve">UKUPNO </t>
  </si>
  <si>
    <t xml:space="preserve">Program Mladi na djelu </t>
  </si>
  <si>
    <t xml:space="preserve">                                           77.460,00 € </t>
  </si>
  <si>
    <t xml:space="preserve">                               69.919,28 € </t>
  </si>
  <si>
    <t xml:space="preserve">                                         437.716,85 € </t>
  </si>
  <si>
    <t xml:space="preserve">                                     1.182.651,92 € </t>
  </si>
  <si>
    <t xml:space="preserve">                                      1.525.033,76 € </t>
  </si>
  <si>
    <t xml:space="preserve">                                      2.478.385,17 € </t>
  </si>
  <si>
    <t>UKUPNO</t>
  </si>
  <si>
    <t xml:space="preserve">Vremensko razdoblje: 1.1.2009. - 31.12.2014. </t>
  </si>
  <si>
    <t>UKUPNO (2010+2011+2012+2013)</t>
  </si>
  <si>
    <t>Akcija 2 - Europska volonterska služba</t>
  </si>
  <si>
    <t>Akcija 3 - Mladi u svijetu</t>
  </si>
  <si>
    <t>Akcija 4 - Sustavi podrške mladima</t>
  </si>
  <si>
    <t>Akcija 5 - Potpora europskoj suradnji u polju mladi</t>
  </si>
  <si>
    <t>Akcija 1 - Mladi za Europu</t>
  </si>
  <si>
    <t>Prozor Istočnog partnerstva za mlade</t>
  </si>
  <si>
    <t>1.495.162,55 € (stanje 31.12.2014.)</t>
  </si>
  <si>
    <t>Financijska sredstva programa Mladi na djelu (samo decentralizirane aktivnosti u nadležnosti Agencije za mobilnost i programe EU)</t>
  </si>
  <si>
    <t>Akcija 4 - Sustavi podrške mladima (podakcija 4.3. Umrežavanje i osposobljavanje)</t>
  </si>
  <si>
    <t>                                  436.849,00 €</t>
  </si>
  <si>
    <t xml:space="preserve">                          1.075.083,97 € </t>
  </si>
  <si>
    <r>
      <t>60%</t>
    </r>
    <r>
      <rPr>
        <b/>
        <sz val="10"/>
        <color theme="1"/>
        <rFont val="Arial"/>
        <family val="2"/>
        <charset val="238"/>
      </rPr>
      <t xml:space="preserve"> (stanje 31.12.2014.)</t>
    </r>
  </si>
  <si>
    <r>
      <t xml:space="preserve">1.194.484,28 €  </t>
    </r>
    <r>
      <rPr>
        <sz val="11"/>
        <color theme="1"/>
        <rFont val="Calibri"/>
        <family val="2"/>
        <charset val="238"/>
        <scheme val="minor"/>
      </rPr>
      <t>(stanje 31.12.2014.)</t>
    </r>
  </si>
  <si>
    <t>78% (stanje 31.12.2014.)</t>
  </si>
  <si>
    <t>NATJEČAJNA GODINA: 2009</t>
  </si>
  <si>
    <t>NATJEČAJNA GODINA:2010</t>
  </si>
  <si>
    <t>NATJEČAJNA GODINA:2011</t>
  </si>
  <si>
    <t>NATJEČAJNA GODINA:2012</t>
  </si>
  <si>
    <t>NATJEČAJNA GODINA:2013</t>
  </si>
  <si>
    <t>                               1.561.593,00 €</t>
  </si>
  <si>
    <t>                               2.445.082,00 €</t>
  </si>
  <si>
    <t>74% (stanje 31.12.2014.)</t>
  </si>
  <si>
    <t>Napomena: Prikazano je vrijednost realiziranih sredstava na dan 31.12.2015. Potpuni podaci o realiziranosti sredstava u okviru Programa Mladi na djelu bit će poznata po završetku svih projekata ( u 2016.)</t>
  </si>
  <si>
    <t xml:space="preserve">Natječajno razdoblje: 2009 - 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</si>
</sst>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€_-;\-* #,##0.00\ _€_-;_-* &quot;-&quot;??\ _€_-;_-@_-"/>
    <numFmt numFmtId="165" formatCode="[$-F800]dddd\,\ mmmm\ dd\,\ yyyy/"/>
    <numFmt numFmtId="166" formatCode="#,##0.00\ [$EUR]"/>
    <numFmt numFmtId="167" formatCode="_-* #,##0.00\ [$EUR]_-;\-* #,##0.00\ [$EUR]_-;_-* &quot;-&quot;??\ [$EUR]_-;_-@_-"/>
    <numFmt numFmtId="168" formatCode="_-* #,##0.00\ [$€-1]_-;\-* #,##0.00\ [$€-1]_-;_-* &quot;-&quot;??\ [$€-1]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Calibri"/>
      <family val="2"/>
      <charset val="238"/>
    </font>
    <font>
      <sz val="2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2" borderId="2" applyNumberFormat="0" applyAlignment="0" applyProtection="0"/>
    <xf numFmtId="0" fontId="8" fillId="23" borderId="3" applyNumberFormat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2" applyNumberFormat="0" applyAlignment="0" applyProtection="0"/>
    <xf numFmtId="0" fontId="16" fillId="0" borderId="7" applyNumberFormat="0" applyFill="0" applyAlignment="0" applyProtection="0"/>
    <xf numFmtId="0" fontId="17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3" fillId="0" borderId="0">
      <alignment vertical="top"/>
    </xf>
    <xf numFmtId="0" fontId="9" fillId="3" borderId="1" applyNumberFormat="0" applyFont="0" applyAlignment="0" applyProtection="0"/>
    <xf numFmtId="0" fontId="18" fillId="2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4" fillId="0" borderId="0"/>
    <xf numFmtId="0" fontId="9" fillId="0" borderId="0"/>
    <xf numFmtId="0" fontId="24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165" fontId="1" fillId="0" borderId="0"/>
    <xf numFmtId="0" fontId="25" fillId="0" borderId="0"/>
    <xf numFmtId="165" fontId="2" fillId="0" borderId="0"/>
    <xf numFmtId="165" fontId="2" fillId="0" borderId="0"/>
    <xf numFmtId="0" fontId="9" fillId="0" borderId="0"/>
    <xf numFmtId="0" fontId="25" fillId="0" borderId="0"/>
    <xf numFmtId="165" fontId="9" fillId="0" borderId="0"/>
    <xf numFmtId="165" fontId="9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0" fontId="25" fillId="0" borderId="0"/>
    <xf numFmtId="165" fontId="1" fillId="0" borderId="0"/>
    <xf numFmtId="166" fontId="1" fillId="0" borderId="0"/>
    <xf numFmtId="165" fontId="1" fillId="0" borderId="0"/>
    <xf numFmtId="165" fontId="9" fillId="0" borderId="0"/>
    <xf numFmtId="165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7" fillId="0" borderId="0" xfId="0" applyFont="1"/>
    <xf numFmtId="0" fontId="0" fillId="0" borderId="0" xfId="0" applyFont="1"/>
    <xf numFmtId="0" fontId="27" fillId="4" borderId="0" xfId="0" applyFont="1" applyFill="1"/>
    <xf numFmtId="9" fontId="0" fillId="0" borderId="10" xfId="146" applyFont="1" applyBorder="1" applyAlignment="1">
      <alignment horizontal="right"/>
    </xf>
    <xf numFmtId="167" fontId="27" fillId="0" borderId="10" xfId="0" applyNumberFormat="1" applyFont="1" applyBorder="1" applyAlignment="1">
      <alignment horizontal="right"/>
    </xf>
    <xf numFmtId="9" fontId="27" fillId="0" borderId="10" xfId="146" applyFont="1" applyBorder="1" applyAlignment="1">
      <alignment horizontal="right"/>
    </xf>
    <xf numFmtId="167" fontId="27" fillId="25" borderId="10" xfId="0" applyNumberFormat="1" applyFont="1" applyFill="1" applyBorder="1" applyAlignment="1">
      <alignment horizontal="right"/>
    </xf>
    <xf numFmtId="9" fontId="27" fillId="25" borderId="10" xfId="146" applyFont="1" applyFill="1" applyBorder="1" applyAlignment="1">
      <alignment horizontal="right"/>
    </xf>
    <xf numFmtId="168" fontId="0" fillId="0" borderId="10" xfId="145" applyNumberFormat="1" applyFont="1" applyBorder="1" applyAlignment="1">
      <alignment horizontal="right"/>
    </xf>
    <xf numFmtId="168" fontId="27" fillId="0" borderId="10" xfId="145" applyNumberFormat="1" applyFont="1" applyBorder="1" applyAlignment="1">
      <alignment horizontal="right"/>
    </xf>
    <xf numFmtId="168" fontId="27" fillId="25" borderId="10" xfId="145" applyNumberFormat="1" applyFont="1" applyFill="1" applyBorder="1" applyAlignment="1">
      <alignment horizontal="right"/>
    </xf>
    <xf numFmtId="168" fontId="27" fillId="25" borderId="0" xfId="145" applyNumberFormat="1" applyFont="1" applyFill="1" applyAlignment="1">
      <alignment horizontal="left"/>
    </xf>
    <xf numFmtId="0" fontId="27" fillId="25" borderId="0" xfId="0" applyFont="1" applyFill="1" applyAlignment="1">
      <alignment horizontal="left"/>
    </xf>
    <xf numFmtId="0" fontId="22" fillId="2" borderId="10" xfId="3" applyFont="1" applyFill="1" applyBorder="1" applyAlignment="1">
      <alignment horizontal="left" vertical="top" wrapText="1"/>
    </xf>
    <xf numFmtId="0" fontId="22" fillId="2" borderId="10" xfId="3" applyFont="1" applyFill="1" applyBorder="1" applyAlignment="1">
      <alignment horizontal="center" vertical="top" wrapText="1"/>
    </xf>
    <xf numFmtId="168" fontId="27" fillId="0" borderId="10" xfId="0" applyNumberFormat="1" applyFont="1" applyBorder="1" applyAlignment="1">
      <alignment horizontal="right"/>
    </xf>
    <xf numFmtId="0" fontId="28" fillId="0" borderId="0" xfId="0" applyFont="1"/>
    <xf numFmtId="0" fontId="29" fillId="2" borderId="10" xfId="3" applyFont="1" applyFill="1" applyBorder="1" applyAlignment="1">
      <alignment horizontal="center" vertical="top" wrapText="1"/>
    </xf>
    <xf numFmtId="0" fontId="29" fillId="26" borderId="10" xfId="3" applyFont="1" applyFill="1" applyBorder="1" applyAlignment="1">
      <alignment horizontal="left" vertical="top" wrapText="1"/>
    </xf>
    <xf numFmtId="1" fontId="30" fillId="25" borderId="10" xfId="1" applyNumberFormat="1" applyFont="1" applyFill="1" applyBorder="1" applyAlignment="1">
      <alignment horizontal="left" vertical="top"/>
    </xf>
    <xf numFmtId="1" fontId="31" fillId="0" borderId="10" xfId="1" applyNumberFormat="1" applyFont="1" applyBorder="1" applyAlignment="1">
      <alignment horizontal="left" vertical="top"/>
    </xf>
    <xf numFmtId="1" fontId="30" fillId="0" borderId="10" xfId="1" applyNumberFormat="1" applyFont="1" applyBorder="1" applyAlignment="1">
      <alignment horizontal="right" vertical="top"/>
    </xf>
    <xf numFmtId="168" fontId="0" fillId="0" borderId="10" xfId="0" applyNumberFormat="1" applyFont="1" applyBorder="1" applyAlignment="1">
      <alignment horizontal="right"/>
    </xf>
    <xf numFmtId="0" fontId="32" fillId="26" borderId="10" xfId="1" applyFont="1" applyFill="1" applyBorder="1" applyAlignment="1">
      <alignment horizontal="left" vertical="top"/>
    </xf>
    <xf numFmtId="0" fontId="33" fillId="0" borderId="0" xfId="0" applyFont="1"/>
    <xf numFmtId="9" fontId="34" fillId="0" borderId="10" xfId="146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/>
    <xf numFmtId="168" fontId="0" fillId="0" borderId="0" xfId="0" applyNumberFormat="1"/>
    <xf numFmtId="168" fontId="32" fillId="2" borderId="10" xfId="3" applyNumberFormat="1" applyFont="1" applyFill="1" applyBorder="1" applyAlignment="1">
      <alignment horizontal="right" vertical="top" wrapText="1"/>
    </xf>
    <xf numFmtId="9" fontId="32" fillId="2" borderId="10" xfId="146" applyFont="1" applyFill="1" applyBorder="1" applyAlignment="1">
      <alignment horizontal="right" vertical="top" wrapText="1"/>
    </xf>
    <xf numFmtId="1" fontId="31" fillId="0" borderId="11" xfId="1" applyNumberFormat="1" applyFont="1" applyBorder="1" applyAlignment="1">
      <alignment horizontal="center" vertical="top"/>
    </xf>
    <xf numFmtId="1" fontId="31" fillId="0" borderId="12" xfId="1" applyNumberFormat="1" applyFont="1" applyBorder="1" applyAlignment="1">
      <alignment horizontal="center" vertical="top"/>
    </xf>
    <xf numFmtId="1" fontId="31" fillId="0" borderId="13" xfId="1" applyNumberFormat="1" applyFont="1" applyBorder="1" applyAlignment="1">
      <alignment horizontal="center" vertical="top"/>
    </xf>
    <xf numFmtId="44" fontId="36" fillId="0" borderId="0" xfId="0" applyNumberFormat="1" applyFont="1" applyAlignment="1">
      <alignment horizontal="left"/>
    </xf>
  </cellXfs>
  <cellStyles count="14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3" xfId="32"/>
    <cellStyle name="Comma 4" xfId="144"/>
    <cellStyle name="Currency" xfId="145" builtinId="4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Hyperlink 2" xfId="55"/>
    <cellStyle name="Input 2" xfId="39"/>
    <cellStyle name="Linked Cell 2" xfId="40"/>
    <cellStyle name="Neutral 2" xfId="41"/>
    <cellStyle name="Normal" xfId="0" builtinId="0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5 2" xfId="62"/>
    <cellStyle name="Normal 16" xfId="63"/>
    <cellStyle name="Normal 17" xfId="64"/>
    <cellStyle name="Normal 18" xfId="143"/>
    <cellStyle name="Normal 19" xfId="1"/>
    <cellStyle name="Normal 2" xfId="3"/>
    <cellStyle name="Normal 2 10" xfId="65"/>
    <cellStyle name="Normal 2 11" xfId="66"/>
    <cellStyle name="Normal 2 12" xfId="67"/>
    <cellStyle name="Normal 2 13" xfId="68"/>
    <cellStyle name="Normal 2 2" xfId="42"/>
    <cellStyle name="Normal 2 2 10" xfId="69"/>
    <cellStyle name="Normal 2 2 11" xfId="70"/>
    <cellStyle name="Normal 2 2 2" xfId="43"/>
    <cellStyle name="Normal 2 2 2 10" xfId="71"/>
    <cellStyle name="Normal 2 2 2 2" xfId="72"/>
    <cellStyle name="Normal 2 2 2 2 2" xfId="73"/>
    <cellStyle name="Normal 2 2 2 2 2 2" xfId="74"/>
    <cellStyle name="Normal 2 2 2 2 2 2 2" xfId="75"/>
    <cellStyle name="Normal 2 2 2 2 2 2 3" xfId="76"/>
    <cellStyle name="Normal 2 2 2 2 2 2 4" xfId="77"/>
    <cellStyle name="Normal 2 2 2 2 2 2 5" xfId="78"/>
    <cellStyle name="Normal 2 2 2 2 2 3" xfId="79"/>
    <cellStyle name="Normal 2 2 2 2 2 4" xfId="80"/>
    <cellStyle name="Normal 2 2 2 2 2 5" xfId="81"/>
    <cellStyle name="Normal 2 2 2 2 2 6" xfId="82"/>
    <cellStyle name="Normal 2 2 2 2 2 7" xfId="83"/>
    <cellStyle name="Normal 2 2 2 2 2 8" xfId="84"/>
    <cellStyle name="Normal 2 2 2 2 2 9" xfId="85"/>
    <cellStyle name="Normal 2 2 2 2 3" xfId="86"/>
    <cellStyle name="Normal 2 2 2 2 4" xfId="87"/>
    <cellStyle name="Normal 2 2 2 2 5" xfId="88"/>
    <cellStyle name="Normal 2 2 2 2 6" xfId="89"/>
    <cellStyle name="Normal 2 2 2 2 7" xfId="90"/>
    <cellStyle name="Normal 2 2 2 2 8" xfId="91"/>
    <cellStyle name="Normal 2 2 2 2 9" xfId="92"/>
    <cellStyle name="Normal 2 2 2 3" xfId="93"/>
    <cellStyle name="Normal 2 2 2 4" xfId="94"/>
    <cellStyle name="Normal 2 2 2 5" xfId="95"/>
    <cellStyle name="Normal 2 2 2 6" xfId="96"/>
    <cellStyle name="Normal 2 2 2 7" xfId="97"/>
    <cellStyle name="Normal 2 2 2 8" xfId="98"/>
    <cellStyle name="Normal 2 2 2 9" xfId="99"/>
    <cellStyle name="Normal 2 2 3" xfId="100"/>
    <cellStyle name="Normal 2 2 4" xfId="101"/>
    <cellStyle name="Normal 2 2 5" xfId="102"/>
    <cellStyle name="Normal 2 2 6" xfId="103"/>
    <cellStyle name="Normal 2 2 7" xfId="104"/>
    <cellStyle name="Normal 2 2 8" xfId="105"/>
    <cellStyle name="Normal 2 2 9" xfId="106"/>
    <cellStyle name="Normal 2 3" xfId="107"/>
    <cellStyle name="Normal 2 3 2" xfId="108"/>
    <cellStyle name="Normal 2 4" xfId="109"/>
    <cellStyle name="Normal 2 5" xfId="110"/>
    <cellStyle name="Normal 2 6" xfId="111"/>
    <cellStyle name="Normal 2 7" xfId="112"/>
    <cellStyle name="Normal 2 8" xfId="113"/>
    <cellStyle name="Normal 2 9" xfId="114"/>
    <cellStyle name="Normal 2_Grundtvig" xfId="115"/>
    <cellStyle name="Normal 21" xfId="116"/>
    <cellStyle name="Normal 29" xfId="117"/>
    <cellStyle name="Normal 3" xfId="44"/>
    <cellStyle name="Normal 3 2" xfId="118"/>
    <cellStyle name="Normal 3 2 2" xfId="119"/>
    <cellStyle name="Normal 3 3" xfId="120"/>
    <cellStyle name="Normal 3 4" xfId="121"/>
    <cellStyle name="Normal 3 5" xfId="122"/>
    <cellStyle name="Normal 3_Grundtvig" xfId="123"/>
    <cellStyle name="Normal 4" xfId="45"/>
    <cellStyle name="Normal 4 2" xfId="124"/>
    <cellStyle name="Normal 4_Grundtvig" xfId="125"/>
    <cellStyle name="Normal 47" xfId="126"/>
    <cellStyle name="Normal 5" xfId="53"/>
    <cellStyle name="Normal 5 2" xfId="127"/>
    <cellStyle name="Normal 5 3" xfId="128"/>
    <cellStyle name="Normal 5_Grundtvig" xfId="129"/>
    <cellStyle name="Normal 50" xfId="130"/>
    <cellStyle name="Normal 58" xfId="131"/>
    <cellStyle name="Normal 59" xfId="132"/>
    <cellStyle name="Normal 6" xfId="54"/>
    <cellStyle name="Normal 6 2" xfId="133"/>
    <cellStyle name="Normal 6_Grundtvig" xfId="134"/>
    <cellStyle name="Normal 7" xfId="135"/>
    <cellStyle name="Normal 7 2" xfId="136"/>
    <cellStyle name="Normal 7_Grundtvig" xfId="137"/>
    <cellStyle name="Normal 8" xfId="138"/>
    <cellStyle name="Normal 9" xfId="139"/>
    <cellStyle name="Normal 9 2" xfId="140"/>
    <cellStyle name="Normal 9_Grundtvig" xfId="141"/>
    <cellStyle name="Note 2" xfId="46"/>
    <cellStyle name="Obično 2" xfId="142"/>
    <cellStyle name="Output 2" xfId="47"/>
    <cellStyle name="Percent" xfId="146" builtinId="5"/>
    <cellStyle name="Percent 2" xfId="48"/>
    <cellStyle name="Percent 3" xfId="49"/>
    <cellStyle name="Percent 4" xfId="2"/>
    <cellStyle name="Title 2" xfId="50"/>
    <cellStyle name="Total 2" xfId="5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6"/>
  <sheetViews>
    <sheetView showGridLines="0" tabSelected="1" workbookViewId="0">
      <selection activeCell="A3" sqref="A3"/>
    </sheetView>
  </sheetViews>
  <sheetFormatPr defaultRowHeight="14.4" x14ac:dyDescent="0.3"/>
  <cols>
    <col min="1" max="1" width="75.6640625" customWidth="1"/>
    <col min="2" max="6" width="40.77734375" customWidth="1"/>
  </cols>
  <sheetData>
    <row r="1" spans="1:16383" x14ac:dyDescent="0.3">
      <c r="A1" s="32" t="s">
        <v>28</v>
      </c>
      <c r="B1" s="33"/>
      <c r="C1" s="33"/>
      <c r="D1" s="33"/>
      <c r="E1" s="33"/>
      <c r="F1" s="34"/>
      <c r="G1" s="2"/>
    </row>
    <row r="2" spans="1:16383" x14ac:dyDescent="0.3">
      <c r="A2" s="1"/>
      <c r="B2" s="1"/>
      <c r="C2" s="1"/>
      <c r="D2" s="1"/>
      <c r="E2" s="1"/>
      <c r="F2" s="2"/>
      <c r="G2" s="2"/>
    </row>
    <row r="3" spans="1:16383" x14ac:dyDescent="0.3">
      <c r="A3" s="25" t="s">
        <v>44</v>
      </c>
      <c r="B3" s="1"/>
      <c r="C3" s="1"/>
      <c r="D3" s="1"/>
      <c r="E3" s="1"/>
      <c r="F3" s="2"/>
      <c r="G3" s="2"/>
    </row>
    <row r="4" spans="1:16383" x14ac:dyDescent="0.3">
      <c r="A4" s="25" t="s">
        <v>19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pans="1:16383" x14ac:dyDescent="0.3">
      <c r="A5" s="2"/>
      <c r="B5" s="2"/>
      <c r="C5" s="2"/>
      <c r="D5" s="2"/>
      <c r="E5" s="2"/>
      <c r="F5" s="2"/>
      <c r="G5" s="2"/>
    </row>
    <row r="6" spans="1:16383" s="17" customFormat="1" ht="36" x14ac:dyDescent="0.25">
      <c r="A6" s="14" t="s">
        <v>11</v>
      </c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</row>
    <row r="7" spans="1:16383" x14ac:dyDescent="0.3">
      <c r="A7" s="19"/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2"/>
    </row>
    <row r="8" spans="1:16383" ht="14.4" customHeight="1" x14ac:dyDescent="0.3">
      <c r="A8" s="20" t="s">
        <v>35</v>
      </c>
      <c r="B8" s="12"/>
      <c r="C8" s="13"/>
      <c r="D8" s="13"/>
      <c r="E8" s="13"/>
      <c r="F8" s="13"/>
      <c r="G8" s="2"/>
    </row>
    <row r="9" spans="1:16383" ht="14.4" customHeight="1" x14ac:dyDescent="0.3">
      <c r="A9" s="21" t="s">
        <v>25</v>
      </c>
      <c r="B9" s="9">
        <v>35047</v>
      </c>
      <c r="C9" s="9">
        <v>35047</v>
      </c>
      <c r="D9" s="23">
        <v>31879.360000000001</v>
      </c>
      <c r="E9" s="4">
        <f>C9/B9</f>
        <v>1</v>
      </c>
      <c r="F9" s="4">
        <f>D9/C9</f>
        <v>0.90961737095899797</v>
      </c>
      <c r="G9" s="2"/>
    </row>
    <row r="10" spans="1:16383" ht="14.4" customHeight="1" x14ac:dyDescent="0.3">
      <c r="A10" s="21" t="s">
        <v>21</v>
      </c>
      <c r="B10" s="9">
        <v>24984</v>
      </c>
      <c r="C10" s="9">
        <v>24984</v>
      </c>
      <c r="D10" s="23">
        <v>24367.19</v>
      </c>
      <c r="E10" s="4">
        <f t="shared" ref="E10:E11" si="0">C10/B10</f>
        <v>1</v>
      </c>
      <c r="F10" s="4">
        <f t="shared" ref="F10:F11" si="1">D10/C10</f>
        <v>0.9753117995517131</v>
      </c>
      <c r="G10" s="2"/>
    </row>
    <row r="11" spans="1:16383" ht="14.4" customHeight="1" x14ac:dyDescent="0.3">
      <c r="A11" s="21" t="s">
        <v>29</v>
      </c>
      <c r="B11" s="9">
        <v>17429</v>
      </c>
      <c r="C11" s="9">
        <v>17429</v>
      </c>
      <c r="D11" s="23">
        <v>13672.73</v>
      </c>
      <c r="E11" s="4">
        <f t="shared" si="0"/>
        <v>1</v>
      </c>
      <c r="F11" s="4">
        <f t="shared" si="1"/>
        <v>0.78448161110792358</v>
      </c>
      <c r="G11" s="2"/>
    </row>
    <row r="12" spans="1:16383" s="1" customFormat="1" ht="14.4" customHeight="1" x14ac:dyDescent="0.3">
      <c r="A12" s="22" t="s">
        <v>10</v>
      </c>
      <c r="B12" s="5" t="s">
        <v>12</v>
      </c>
      <c r="C12" s="5" t="s">
        <v>12</v>
      </c>
      <c r="D12" s="5" t="s">
        <v>13</v>
      </c>
      <c r="E12" s="6">
        <v>1</v>
      </c>
      <c r="F12" s="6">
        <v>0.90259999999999996</v>
      </c>
    </row>
    <row r="13" spans="1:16383" ht="14.4" customHeight="1" x14ac:dyDescent="0.3">
      <c r="A13" s="20" t="s">
        <v>36</v>
      </c>
      <c r="B13" s="11"/>
      <c r="C13" s="7"/>
      <c r="D13" s="7"/>
      <c r="E13" s="8"/>
      <c r="F13" s="7"/>
      <c r="G13" s="2"/>
    </row>
    <row r="14" spans="1:16383" ht="14.4" customHeight="1" x14ac:dyDescent="0.3">
      <c r="A14" s="21" t="s">
        <v>25</v>
      </c>
      <c r="B14" s="9">
        <v>218424.5</v>
      </c>
      <c r="C14" s="23">
        <v>228564.87</v>
      </c>
      <c r="D14" s="23">
        <v>194768.97</v>
      </c>
      <c r="E14" s="4">
        <f>C14/B14</f>
        <v>1.0464250576286085</v>
      </c>
      <c r="F14" s="4">
        <f>D14/C14</f>
        <v>0.85213869480467408</v>
      </c>
      <c r="G14" s="2"/>
    </row>
    <row r="15" spans="1:16383" ht="14.4" customHeight="1" x14ac:dyDescent="0.3">
      <c r="A15" s="21" t="s">
        <v>21</v>
      </c>
      <c r="B15" s="9">
        <v>87369.8</v>
      </c>
      <c r="C15" s="23">
        <v>85364.28</v>
      </c>
      <c r="D15" s="23">
        <v>79740.210000000006</v>
      </c>
      <c r="E15" s="4">
        <f t="shared" ref="E15:E16" si="2">C15/B15</f>
        <v>0.97704561530414391</v>
      </c>
      <c r="F15" s="4">
        <f t="shared" ref="F15:F16" si="3">D15/C15</f>
        <v>0.9341168226335419</v>
      </c>
      <c r="G15" s="2"/>
    </row>
    <row r="16" spans="1:16383" ht="14.4" customHeight="1" x14ac:dyDescent="0.3">
      <c r="A16" s="21" t="s">
        <v>29</v>
      </c>
      <c r="B16" s="9">
        <v>131054.7</v>
      </c>
      <c r="C16" s="23">
        <v>123787.7</v>
      </c>
      <c r="D16" s="23">
        <v>99318.07</v>
      </c>
      <c r="E16" s="4">
        <f t="shared" si="2"/>
        <v>0.94454987116066802</v>
      </c>
      <c r="F16" s="4">
        <f t="shared" si="3"/>
        <v>0.80232583689655768</v>
      </c>
      <c r="G16" s="2"/>
    </row>
    <row r="17" spans="1:7" s="1" customFormat="1" ht="14.4" customHeight="1" x14ac:dyDescent="0.3">
      <c r="A17" s="22" t="s">
        <v>18</v>
      </c>
      <c r="B17" s="10" t="s">
        <v>30</v>
      </c>
      <c r="C17" s="5" t="s">
        <v>14</v>
      </c>
      <c r="D17" s="16">
        <v>373827.25</v>
      </c>
      <c r="E17" s="6">
        <v>1.0009999999999999</v>
      </c>
      <c r="F17" s="6">
        <v>0.85399999999999998</v>
      </c>
    </row>
    <row r="18" spans="1:7" s="1" customFormat="1" ht="14.4" customHeight="1" x14ac:dyDescent="0.3">
      <c r="A18" s="20" t="s">
        <v>37</v>
      </c>
      <c r="B18" s="11"/>
      <c r="C18" s="7"/>
      <c r="D18" s="7"/>
      <c r="E18" s="8"/>
      <c r="F18" s="7"/>
    </row>
    <row r="19" spans="1:7" ht="14.4" customHeight="1" x14ac:dyDescent="0.3">
      <c r="A19" s="21" t="s">
        <v>25</v>
      </c>
      <c r="B19" s="9">
        <v>389542.55</v>
      </c>
      <c r="C19" s="23">
        <v>370719</v>
      </c>
      <c r="D19" s="23">
        <v>333694.06</v>
      </c>
      <c r="E19" s="4">
        <f>C19/B19</f>
        <v>0.95167780772601096</v>
      </c>
      <c r="F19" s="4">
        <f>D19/C19</f>
        <v>0.90012667276292824</v>
      </c>
      <c r="G19" s="2"/>
    </row>
    <row r="20" spans="1:7" ht="14.4" customHeight="1" x14ac:dyDescent="0.3">
      <c r="A20" s="21" t="s">
        <v>21</v>
      </c>
      <c r="B20" s="9">
        <v>487166.91</v>
      </c>
      <c r="C20" s="23">
        <v>444422.16</v>
      </c>
      <c r="D20" s="23">
        <v>403796.82</v>
      </c>
      <c r="E20" s="4">
        <f t="shared" ref="E20:E23" si="4">C20/B20</f>
        <v>0.91225851115380563</v>
      </c>
      <c r="F20" s="4">
        <f t="shared" ref="F20:F23" si="5">D20/C20</f>
        <v>0.90858840162245746</v>
      </c>
      <c r="G20" s="2"/>
    </row>
    <row r="21" spans="1:7" ht="14.4" customHeight="1" x14ac:dyDescent="0.3">
      <c r="A21" s="21" t="s">
        <v>22</v>
      </c>
      <c r="B21" s="9">
        <v>122020.8</v>
      </c>
      <c r="C21" s="23">
        <v>120694.5</v>
      </c>
      <c r="D21" s="23">
        <v>113094.71</v>
      </c>
      <c r="E21" s="4">
        <f t="shared" si="4"/>
        <v>0.98913054167814007</v>
      </c>
      <c r="F21" s="4">
        <f t="shared" si="5"/>
        <v>0.93703283911031576</v>
      </c>
      <c r="G21" s="2"/>
    </row>
    <row r="22" spans="1:7" ht="14.4" customHeight="1" x14ac:dyDescent="0.3">
      <c r="A22" s="21" t="s">
        <v>23</v>
      </c>
      <c r="B22" s="9">
        <v>199861.77</v>
      </c>
      <c r="C22" s="23">
        <v>193390.2</v>
      </c>
      <c r="D22" s="23">
        <v>179599.37</v>
      </c>
      <c r="E22" s="4">
        <f t="shared" si="4"/>
        <v>0.96761977040431502</v>
      </c>
      <c r="F22" s="4">
        <f t="shared" si="5"/>
        <v>0.928689095931438</v>
      </c>
      <c r="G22" s="2"/>
    </row>
    <row r="23" spans="1:7" ht="14.4" customHeight="1" x14ac:dyDescent="0.3">
      <c r="A23" s="21" t="s">
        <v>24</v>
      </c>
      <c r="B23" s="9">
        <v>62562.97</v>
      </c>
      <c r="C23" s="23">
        <v>53426.06</v>
      </c>
      <c r="D23" s="23">
        <v>44899.01</v>
      </c>
      <c r="E23" s="4">
        <f t="shared" si="4"/>
        <v>0.85395658166484101</v>
      </c>
      <c r="F23" s="4">
        <f t="shared" si="5"/>
        <v>0.84039530521247507</v>
      </c>
      <c r="G23" s="2"/>
    </row>
    <row r="24" spans="1:7" s="1" customFormat="1" ht="14.4" customHeight="1" x14ac:dyDescent="0.3">
      <c r="A24" s="22" t="s">
        <v>18</v>
      </c>
      <c r="B24" s="10">
        <v>1261155</v>
      </c>
      <c r="C24" s="5" t="s">
        <v>15</v>
      </c>
      <c r="D24" s="5" t="s">
        <v>31</v>
      </c>
      <c r="E24" s="6">
        <v>0.94</v>
      </c>
      <c r="F24" s="6">
        <f>1075083.97/1182651.92</f>
        <v>0.90904513138574206</v>
      </c>
    </row>
    <row r="25" spans="1:7" s="3" customFormat="1" ht="14.4" customHeight="1" x14ac:dyDescent="0.3">
      <c r="A25" s="20" t="s">
        <v>38</v>
      </c>
      <c r="B25" s="11"/>
      <c r="C25" s="7"/>
      <c r="D25" s="7"/>
      <c r="E25" s="8"/>
      <c r="F25" s="7"/>
    </row>
    <row r="26" spans="1:7" ht="14.4" customHeight="1" x14ac:dyDescent="0.3">
      <c r="A26" s="21" t="s">
        <v>25</v>
      </c>
      <c r="B26" s="9">
        <v>590461.73</v>
      </c>
      <c r="C26" s="9">
        <v>598856.37</v>
      </c>
      <c r="D26" s="23">
        <v>535321.26</v>
      </c>
      <c r="E26" s="4">
        <f>C26/B26</f>
        <v>1.0142170772015995</v>
      </c>
      <c r="F26" s="4">
        <f>D26/C26</f>
        <v>0.89390592939672664</v>
      </c>
      <c r="G26" s="2"/>
    </row>
    <row r="27" spans="1:7" ht="14.4" customHeight="1" x14ac:dyDescent="0.3">
      <c r="A27" s="21" t="s">
        <v>21</v>
      </c>
      <c r="B27" s="9">
        <v>489432.45</v>
      </c>
      <c r="C27" s="9">
        <v>440896.52</v>
      </c>
      <c r="D27" s="23">
        <v>223742.5</v>
      </c>
      <c r="E27" s="4">
        <f t="shared" ref="E27:E31" si="6">C27/B27</f>
        <v>0.90083221903247324</v>
      </c>
      <c r="F27" s="4">
        <f t="shared" ref="F27:F31" si="7">D27/C27</f>
        <v>0.50747168519270691</v>
      </c>
      <c r="G27" s="2"/>
    </row>
    <row r="28" spans="1:7" ht="14.4" customHeight="1" x14ac:dyDescent="0.3">
      <c r="A28" s="21" t="s">
        <v>22</v>
      </c>
      <c r="B28" s="9">
        <v>136943.48000000001</v>
      </c>
      <c r="C28" s="9">
        <v>138876</v>
      </c>
      <c r="D28" s="23">
        <v>122088.13</v>
      </c>
      <c r="E28" s="4">
        <f t="shared" si="6"/>
        <v>1.014111807294513</v>
      </c>
      <c r="F28" s="4">
        <f t="shared" si="7"/>
        <v>0.87911611797574818</v>
      </c>
      <c r="G28" s="2"/>
    </row>
    <row r="29" spans="1:7" ht="14.4" customHeight="1" x14ac:dyDescent="0.3">
      <c r="A29" s="21" t="s">
        <v>23</v>
      </c>
      <c r="B29" s="9">
        <v>204676.89</v>
      </c>
      <c r="C29" s="9">
        <v>205168.69</v>
      </c>
      <c r="D29" s="23">
        <v>199640.35</v>
      </c>
      <c r="E29" s="4">
        <f t="shared" si="6"/>
        <v>1.0024028115729138</v>
      </c>
      <c r="F29" s="4">
        <f t="shared" si="7"/>
        <v>0.97305466053324219</v>
      </c>
      <c r="G29" s="2"/>
    </row>
    <row r="30" spans="1:7" ht="14.4" customHeight="1" x14ac:dyDescent="0.3">
      <c r="A30" s="21" t="s">
        <v>24</v>
      </c>
      <c r="B30" s="9">
        <v>74657.45</v>
      </c>
      <c r="C30" s="9">
        <v>75815.179999999993</v>
      </c>
      <c r="D30" s="23">
        <v>57346.63</v>
      </c>
      <c r="E30" s="4">
        <f t="shared" si="6"/>
        <v>1.0155072266732925</v>
      </c>
      <c r="F30" s="4">
        <f t="shared" si="7"/>
        <v>0.75640036731430305</v>
      </c>
      <c r="G30" s="2"/>
    </row>
    <row r="31" spans="1:7" ht="14.4" customHeight="1" x14ac:dyDescent="0.3">
      <c r="A31" s="21" t="s">
        <v>26</v>
      </c>
      <c r="B31" s="9">
        <v>65421</v>
      </c>
      <c r="C31" s="9">
        <v>65421</v>
      </c>
      <c r="D31" s="23">
        <v>56345.41</v>
      </c>
      <c r="E31" s="4">
        <f t="shared" si="6"/>
        <v>1</v>
      </c>
      <c r="F31" s="4">
        <f t="shared" si="7"/>
        <v>0.86127405573134019</v>
      </c>
      <c r="G31" s="2"/>
    </row>
    <row r="32" spans="1:7" s="1" customFormat="1" ht="14.4" customHeight="1" x14ac:dyDescent="0.3">
      <c r="A32" s="22" t="s">
        <v>18</v>
      </c>
      <c r="B32" s="10" t="s">
        <v>40</v>
      </c>
      <c r="C32" s="5" t="s">
        <v>16</v>
      </c>
      <c r="D32" s="5" t="s">
        <v>33</v>
      </c>
      <c r="E32" s="6">
        <f>1525033.76/1561593</f>
        <v>0.97658849649044277</v>
      </c>
      <c r="F32" s="26" t="s">
        <v>34</v>
      </c>
    </row>
    <row r="33" spans="1:7" s="1" customFormat="1" ht="14.4" customHeight="1" x14ac:dyDescent="0.3">
      <c r="A33" s="20" t="s">
        <v>39</v>
      </c>
      <c r="B33" s="11"/>
      <c r="C33" s="7"/>
      <c r="D33" s="7"/>
      <c r="E33" s="7"/>
      <c r="F33" s="7"/>
    </row>
    <row r="34" spans="1:7" ht="14.4" customHeight="1" x14ac:dyDescent="0.3">
      <c r="A34" s="21" t="s">
        <v>25</v>
      </c>
      <c r="B34" s="9">
        <v>890375.81</v>
      </c>
      <c r="C34" s="23">
        <v>954681.66</v>
      </c>
      <c r="D34" s="23">
        <v>617343.46</v>
      </c>
      <c r="E34" s="4">
        <f>C34/B34</f>
        <v>1.0722232671617618</v>
      </c>
      <c r="F34" s="4">
        <f>D34/C34</f>
        <v>0.64664849642130962</v>
      </c>
      <c r="G34" s="2"/>
    </row>
    <row r="35" spans="1:7" ht="14.4" customHeight="1" x14ac:dyDescent="0.3">
      <c r="A35" s="21" t="s">
        <v>21</v>
      </c>
      <c r="B35" s="9">
        <v>641792.16</v>
      </c>
      <c r="C35" s="23">
        <v>627211.88</v>
      </c>
      <c r="D35" s="23">
        <v>162418.43</v>
      </c>
      <c r="E35" s="4">
        <f t="shared" ref="E35:E38" si="8">C35/B35</f>
        <v>0.97728192877893671</v>
      </c>
      <c r="F35" s="4">
        <f t="shared" ref="F35:F39" si="9">D35/C35</f>
        <v>0.25895305108060135</v>
      </c>
      <c r="G35" s="2"/>
    </row>
    <row r="36" spans="1:7" ht="14.4" customHeight="1" x14ac:dyDescent="0.3">
      <c r="A36" s="21" t="s">
        <v>22</v>
      </c>
      <c r="B36" s="9">
        <v>347455.51</v>
      </c>
      <c r="C36" s="23">
        <v>366857.51</v>
      </c>
      <c r="D36" s="23">
        <v>276538.40999999997</v>
      </c>
      <c r="E36" s="4">
        <f t="shared" si="8"/>
        <v>1.0558402426831568</v>
      </c>
      <c r="F36" s="4">
        <f t="shared" si="9"/>
        <v>0.75380332271240669</v>
      </c>
      <c r="G36" s="2"/>
    </row>
    <row r="37" spans="1:7" ht="14.4" customHeight="1" x14ac:dyDescent="0.3">
      <c r="A37" s="21" t="s">
        <v>23</v>
      </c>
      <c r="B37" s="9">
        <v>335981.6</v>
      </c>
      <c r="C37" s="23">
        <v>319559.2</v>
      </c>
      <c r="D37" s="23">
        <v>277087.34999999998</v>
      </c>
      <c r="E37" s="4">
        <f t="shared" si="8"/>
        <v>0.95112113282394051</v>
      </c>
      <c r="F37" s="4">
        <f t="shared" si="9"/>
        <v>0.86709238851517956</v>
      </c>
      <c r="G37" s="2"/>
    </row>
    <row r="38" spans="1:7" ht="14.4" customHeight="1" x14ac:dyDescent="0.3">
      <c r="A38" s="21" t="s">
        <v>24</v>
      </c>
      <c r="B38" s="9">
        <v>99187.92</v>
      </c>
      <c r="C38" s="23">
        <v>99187.92</v>
      </c>
      <c r="D38" s="23">
        <v>61831.97</v>
      </c>
      <c r="E38" s="4">
        <f t="shared" si="8"/>
        <v>1</v>
      </c>
      <c r="F38" s="4">
        <f t="shared" si="9"/>
        <v>0.62338206104130423</v>
      </c>
      <c r="G38" s="2"/>
    </row>
    <row r="39" spans="1:7" ht="14.4" customHeight="1" x14ac:dyDescent="0.3">
      <c r="A39" s="21" t="s">
        <v>26</v>
      </c>
      <c r="B39" s="9">
        <v>130289</v>
      </c>
      <c r="C39" s="23">
        <v>110887</v>
      </c>
      <c r="D39" s="23">
        <v>99942.93</v>
      </c>
      <c r="E39" s="4">
        <f>C39/B39</f>
        <v>0.85108489588530112</v>
      </c>
      <c r="F39" s="4">
        <f t="shared" si="9"/>
        <v>0.90130430077466239</v>
      </c>
      <c r="G39" s="2"/>
    </row>
    <row r="40" spans="1:7" s="1" customFormat="1" ht="14.4" customHeight="1" x14ac:dyDescent="0.3">
      <c r="A40" s="22" t="s">
        <v>18</v>
      </c>
      <c r="B40" s="10" t="s">
        <v>41</v>
      </c>
      <c r="C40" s="5" t="s">
        <v>17</v>
      </c>
      <c r="D40" s="16" t="s">
        <v>27</v>
      </c>
      <c r="E40" s="6">
        <v>1.0136000000000001</v>
      </c>
      <c r="F40" s="26" t="s">
        <v>32</v>
      </c>
    </row>
    <row r="41" spans="1:7" ht="14.4" customHeight="1" x14ac:dyDescent="0.3">
      <c r="A41" s="24" t="s">
        <v>20</v>
      </c>
      <c r="B41" s="30">
        <v>5782139</v>
      </c>
      <c r="C41" s="30">
        <f>77460+437716.85+1182651.92+1525033.76+2478385.17</f>
        <v>5701247.7000000002</v>
      </c>
      <c r="D41" s="30">
        <f>1495162.55+1194484.28+1075083.97+373837.25+69919.28</f>
        <v>4208487.33</v>
      </c>
      <c r="E41" s="31">
        <f>C41/B41</f>
        <v>0.98601014261331321</v>
      </c>
      <c r="F41" s="31" t="s">
        <v>42</v>
      </c>
      <c r="G41" s="2"/>
    </row>
    <row r="42" spans="1:7" x14ac:dyDescent="0.3">
      <c r="A42" s="2"/>
      <c r="B42" s="2"/>
      <c r="C42" s="2"/>
      <c r="D42" s="2"/>
      <c r="E42" s="2"/>
      <c r="F42" s="2"/>
      <c r="G42" s="2"/>
    </row>
    <row r="43" spans="1:7" x14ac:dyDescent="0.3">
      <c r="A43" s="35" t="s">
        <v>43</v>
      </c>
      <c r="B43" s="35"/>
      <c r="C43" s="35"/>
      <c r="D43" s="35"/>
      <c r="E43" s="35"/>
      <c r="F43" s="35"/>
      <c r="G43" s="2"/>
    </row>
    <row r="44" spans="1:7" x14ac:dyDescent="0.3">
      <c r="A44" s="2"/>
      <c r="B44" s="2"/>
      <c r="C44" s="2"/>
      <c r="D44" s="2"/>
      <c r="E44" s="2"/>
      <c r="F44" s="27"/>
      <c r="G44" s="2"/>
    </row>
    <row r="45" spans="1:7" x14ac:dyDescent="0.3">
      <c r="B45" s="29"/>
      <c r="F45" s="27"/>
    </row>
    <row r="46" spans="1:7" x14ac:dyDescent="0.3">
      <c r="F46" s="28"/>
    </row>
  </sheetData>
  <mergeCells count="2">
    <mergeCell ref="A1:F1"/>
    <mergeCell ref="A43:F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Lukić</dc:creator>
  <cp:lastModifiedBy>Natalija Lukić</cp:lastModifiedBy>
  <dcterms:created xsi:type="dcterms:W3CDTF">2015-07-15T15:22:57Z</dcterms:created>
  <dcterms:modified xsi:type="dcterms:W3CDTF">2015-08-31T11:37:25Z</dcterms:modified>
</cp:coreProperties>
</file>